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<sst xmlns="http://schemas.openxmlformats.org/spreadsheetml/2006/main" uniqueCount="19">
  <si>
    <t>Table 1</t>
  </si>
  <si>
    <t>Polished Concrete Pricing! (Residential)</t>
  </si>
  <si>
    <t>Sq.Ft. Amount</t>
  </si>
  <si>
    <t># of Bed Rooms</t>
  </si>
  <si>
    <t># of Bath Rooms</t>
  </si>
  <si>
    <t>Total = $</t>
  </si>
  <si>
    <t>Grand Total = $</t>
  </si>
  <si>
    <t>Floor Demo</t>
  </si>
  <si>
    <t>Carpet Removal (and haul off)</t>
  </si>
  <si>
    <t>Ceramic Tile Removal  (and haul off)</t>
  </si>
  <si>
    <t>Wood Floor Removal (and haul off)</t>
  </si>
  <si>
    <t>Luxury Vinyl Removal (and haul off)</t>
  </si>
  <si>
    <t>Linolium Removal (and haul off)</t>
  </si>
  <si>
    <t>Polished Concrete</t>
  </si>
  <si>
    <t>Polished to 200 grit  (matte finish)</t>
  </si>
  <si>
    <t>Polish to 400 grit (satin finish)</t>
  </si>
  <si>
    <t>Polish to 800 grit (gloss finish)</t>
  </si>
  <si>
    <t>Polish to 1500 grit (high shine finish)</t>
  </si>
  <si>
    <t>Add Concete Stain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</si>
</sst>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"/>
    <numFmt numFmtId="60" formatCode="&quot;$&quot;0.00"/>
  </numFmts>
  <fonts count="1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37"/>
      <color indexed="8"/>
      <name val="Helvetica Neue"/>
    </font>
    <font>
      <b val="1"/>
      <sz val="10"/>
      <color indexed="10"/>
      <name val="Helvetica Neue"/>
    </font>
    <font>
      <b val="1"/>
      <sz val="10"/>
      <color indexed="15"/>
      <name val="Helvetica Neue"/>
    </font>
    <font>
      <b val="1"/>
      <sz val="14"/>
      <color indexed="15"/>
      <name val="Helvetica Neue"/>
    </font>
    <font>
      <b val="1"/>
      <sz val="10"/>
      <color indexed="16"/>
      <name val="Helvetica Neue"/>
    </font>
    <font>
      <sz val="10"/>
      <color indexed="10"/>
      <name val="Helvetica Neue"/>
    </font>
    <font>
      <sz val="10"/>
      <color indexed="15"/>
      <name val="Helvetica Neue"/>
    </font>
    <font>
      <b val="1"/>
      <sz val="10"/>
      <color indexed="21"/>
      <name val="Helvetica Neue"/>
    </font>
    <font>
      <b val="1"/>
      <sz val="10"/>
      <color indexed="23"/>
      <name val="Helvetica Neue"/>
    </font>
    <font>
      <sz val="10"/>
      <color indexed="23"/>
      <name val="Helvetica Neue"/>
    </font>
    <font>
      <b val="1"/>
      <sz val="10"/>
      <color indexed="25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4"/>
        <bgColor auto="1"/>
      </patternFill>
    </fill>
  </fills>
  <borders count="6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13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13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9"/>
      </left>
      <right style="thin">
        <color indexed="13"/>
      </right>
      <top style="thin">
        <color indexed="13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9"/>
      </bottom>
      <diagonal/>
    </border>
    <border>
      <left style="medium">
        <color indexed="8"/>
      </left>
      <right style="thin">
        <color indexed="18"/>
      </right>
      <top style="thin">
        <color indexed="13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4"/>
      </top>
      <bottom>
        <color indexed="8"/>
      </bottom>
      <diagonal/>
    </border>
    <border>
      <left style="thin">
        <color indexed="18"/>
      </left>
      <right style="thin">
        <color indexed="12"/>
      </right>
      <top style="thin">
        <color indexed="13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8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>
        <color indexed="8"/>
      </top>
      <bottom>
        <color indexed="8"/>
      </bottom>
      <diagonal/>
    </border>
    <border>
      <left style="thin">
        <color indexed="18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18"/>
      </bottom>
      <diagonal/>
    </border>
    <border>
      <left style="thin">
        <color indexed="9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medium">
        <color indexed="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>
        <color indexed="8"/>
      </top>
      <bottom style="thin">
        <color indexed="14"/>
      </bottom>
      <diagonal/>
    </border>
    <border>
      <left style="thin">
        <color indexed="18"/>
      </left>
      <right style="thin">
        <color indexed="1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22"/>
      </bottom>
      <diagonal/>
    </border>
    <border>
      <left style="thin">
        <color indexed="13"/>
      </left>
      <right style="medium">
        <color indexed="8"/>
      </right>
      <top style="thin">
        <color indexed="18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22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>
        <color indexed="8"/>
      </right>
      <top style="thin">
        <color indexed="9"/>
      </top>
      <bottom style="thin">
        <color indexed="22"/>
      </bottom>
      <diagonal/>
    </border>
    <border>
      <left>
        <color indexed="8"/>
      </left>
      <right style="thin">
        <color indexed="12"/>
      </right>
      <top style="thin">
        <color indexed="9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13"/>
      </right>
      <top style="thin">
        <color indexed="22"/>
      </top>
      <bottom style="thin">
        <color indexed="10"/>
      </bottom>
      <diagonal/>
    </border>
    <border>
      <left style="thin">
        <color indexed="13"/>
      </left>
      <right style="medium">
        <color indexed="8"/>
      </right>
      <top style="thin">
        <color indexed="22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10"/>
      </bottom>
      <diagonal/>
    </border>
    <border>
      <left style="medium">
        <color indexed="8"/>
      </left>
      <right style="thin">
        <color indexed="9"/>
      </right>
      <top style="thin">
        <color indexed="22"/>
      </top>
      <bottom style="thin">
        <color indexed="10"/>
      </bottom>
      <diagonal/>
    </border>
    <border>
      <left style="thin">
        <color indexed="9"/>
      </left>
      <right>
        <color indexed="8"/>
      </right>
      <top style="thin">
        <color indexed="22"/>
      </top>
      <bottom style="thin">
        <color indexed="10"/>
      </bottom>
      <diagonal/>
    </border>
    <border>
      <left>
        <color indexed="8"/>
      </left>
      <right style="thin">
        <color indexed="12"/>
      </right>
      <top style="thin">
        <color indexed="2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22"/>
      </top>
      <bottom style="thin">
        <color indexed="10"/>
      </bottom>
      <diagonal/>
    </border>
    <border>
      <left style="thin">
        <color indexed="9"/>
      </left>
      <right style="thin">
        <color indexed="13"/>
      </right>
      <top style="thin">
        <color indexed="10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10"/>
      </top>
      <bottom style="medium">
        <color indexed="8"/>
      </bottom>
      <diagonal/>
    </border>
    <border>
      <left style="thin">
        <color indexed="9"/>
      </left>
      <right>
        <color indexed="8"/>
      </right>
      <top style="thin">
        <color indexed="10"/>
      </top>
      <bottom style="thin">
        <color indexed="22"/>
      </bottom>
      <diagonal/>
    </border>
    <border>
      <left>
        <color indexed="8"/>
      </left>
      <right style="thin">
        <color indexed="12"/>
      </right>
      <top style="thin">
        <color indexed="10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0"/>
      </right>
      <top style="thin">
        <color indexed="22"/>
      </top>
      <bottom style="thin">
        <color indexed="2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>
        <color indexed="8"/>
      </bottom>
      <diagonal/>
    </border>
    <border>
      <left style="thin">
        <color indexed="18"/>
      </left>
      <right style="thin">
        <color indexed="12"/>
      </right>
      <top style="thin">
        <color indexed="22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>
        <color indexed="8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borderId="1" applyNumberFormat="0" applyFont="1" applyFill="0" applyBorder="1" applyAlignment="1" applyProtection="0">
      <alignment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0" applyFont="1" applyFill="1" applyBorder="1" applyAlignment="1" applyProtection="0">
      <alignment vertical="top" wrapText="1"/>
    </xf>
    <xf numFmtId="0" fontId="2" fillId="3" borderId="4" applyNumberFormat="0" applyFont="1" applyFill="1" applyBorder="1" applyAlignment="1" applyProtection="0">
      <alignment vertical="top" wrapText="1"/>
    </xf>
    <xf numFmtId="0" fontId="3" fillId="2" borderId="5" applyNumberFormat="0" applyFont="1" applyFill="1" applyBorder="1" applyAlignment="1" applyProtection="0">
      <alignment horizontal="center" vertical="top" wrapText="1"/>
    </xf>
    <xf numFmtId="0" fontId="2" fillId="3" borderId="6" applyNumberFormat="0" applyFont="1" applyFill="1" applyBorder="1" applyAlignment="1" applyProtection="0">
      <alignment vertical="top" wrapText="1"/>
    </xf>
    <xf numFmtId="49" fontId="2" fillId="2" borderId="7" applyNumberFormat="1" applyFont="1" applyFill="1" applyBorder="1" applyAlignment="1" applyProtection="0">
      <alignment horizontal="center" vertical="top" wrapText="1"/>
    </xf>
    <xf numFmtId="49" fontId="2" fillId="2" borderId="8" applyNumberFormat="1" applyFont="1" applyFill="1" applyBorder="1" applyAlignment="1" applyProtection="0">
      <alignment vertical="top" wrapText="1"/>
    </xf>
    <xf numFmtId="49" fontId="2" fillId="2" borderId="9" applyNumberFormat="1" applyFont="1" applyFill="1" applyBorder="1" applyAlignment="1" applyProtection="0">
      <alignment vertical="top" wrapText="1"/>
    </xf>
    <xf numFmtId="0" fontId="4" fillId="2" borderId="10" applyNumberFormat="0" applyFont="1" applyFill="1" applyBorder="1" applyAlignment="1" applyProtection="0">
      <alignment vertical="top" wrapText="1"/>
    </xf>
    <xf numFmtId="49" fontId="5" fillId="2" borderId="11" applyNumberFormat="1" applyFont="1" applyFill="1" applyBorder="1" applyAlignment="1" applyProtection="0">
      <alignment vertical="top" wrapText="1"/>
    </xf>
    <xf numFmtId="49" fontId="6" fillId="2" borderId="12" applyNumberFormat="1" applyFont="1" applyFill="1" applyBorder="1" applyAlignment="1" applyProtection="0">
      <alignment vertical="top" wrapText="1"/>
    </xf>
    <xf numFmtId="49" fontId="7" fillId="4" borderId="13" applyNumberFormat="1" applyFont="1" applyFill="1" applyBorder="1" applyAlignment="1" applyProtection="0">
      <alignment horizontal="center"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8" fillId="5" borderId="17" applyNumberFormat="0" applyFont="1" applyFill="1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0" fontId="0" fillId="6" borderId="19" applyNumberFormat="0" applyFont="1" applyFill="1" applyBorder="1" applyAlignment="1" applyProtection="0">
      <alignment vertical="top" wrapText="1"/>
    </xf>
    <xf numFmtId="49" fontId="2" fillId="4" borderId="20" applyNumberFormat="1" applyFont="1" applyFill="1" applyBorder="1" applyAlignment="1" applyProtection="0">
      <alignment vertical="top" wrapText="1"/>
    </xf>
    <xf numFmtId="0" fontId="0" borderId="21" applyNumberFormat="1" applyFont="1" applyFill="0" applyBorder="1" applyAlignment="1" applyProtection="0">
      <alignment vertical="top" wrapText="1"/>
    </xf>
    <xf numFmtId="0" fontId="0" borderId="22" applyNumberFormat="1" applyFont="1" applyFill="0" applyBorder="1" applyAlignment="1" applyProtection="0">
      <alignment vertical="top" wrapText="1"/>
    </xf>
    <xf numFmtId="0" fontId="0" borderId="23" applyNumberFormat="1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vertical="top" wrapText="1"/>
    </xf>
    <xf numFmtId="0" fontId="0" borderId="25" applyNumberFormat="0" applyFont="1" applyFill="0" applyBorder="1" applyAlignment="1" applyProtection="0">
      <alignment vertical="top" wrapText="1"/>
    </xf>
    <xf numFmtId="0" fontId="0" fillId="6" borderId="26" applyNumberFormat="0" applyFont="1" applyFill="1" applyBorder="1" applyAlignment="1" applyProtection="0">
      <alignment vertical="top" wrapText="1"/>
    </xf>
    <xf numFmtId="0" fontId="2" fillId="4" borderId="20" applyNumberFormat="0" applyFont="1" applyFill="1" applyBorder="1" applyAlignment="1" applyProtection="0">
      <alignment vertical="top" wrapText="1"/>
    </xf>
    <xf numFmtId="59" fontId="9" borderId="21" applyNumberFormat="1" applyFont="1" applyFill="0" applyBorder="1" applyAlignment="1" applyProtection="0">
      <alignment vertical="top" wrapText="1"/>
    </xf>
    <xf numFmtId="59" fontId="9" borderId="22" applyNumberFormat="1" applyFont="1" applyFill="0" applyBorder="1" applyAlignment="1" applyProtection="0">
      <alignment vertical="top" wrapText="1"/>
    </xf>
    <xf numFmtId="59" fontId="9" borderId="23" applyNumberFormat="1" applyFont="1" applyFill="0" applyBorder="1" applyAlignment="1" applyProtection="0">
      <alignment vertical="top" wrapText="1"/>
    </xf>
    <xf numFmtId="59" fontId="10" borderId="25" applyNumberFormat="1" applyFont="1" applyFill="0" applyBorder="1" applyAlignment="1" applyProtection="0">
      <alignment vertical="top" wrapText="1"/>
    </xf>
    <xf numFmtId="0" fontId="10" fillId="6" borderId="26" applyNumberFormat="0" applyFont="1" applyFill="1" applyBorder="1" applyAlignment="1" applyProtection="0">
      <alignment vertical="top" wrapText="1"/>
    </xf>
    <xf numFmtId="0" fontId="9" fillId="2" borderId="21" applyNumberFormat="0" applyFont="1" applyFill="1" applyBorder="1" applyAlignment="1" applyProtection="0">
      <alignment vertical="top" wrapText="1"/>
    </xf>
    <xf numFmtId="0" fontId="9" fillId="2" borderId="22" applyNumberFormat="0" applyFont="1" applyFill="1" applyBorder="1" applyAlignment="1" applyProtection="0">
      <alignment vertical="top" wrapText="1"/>
    </xf>
    <xf numFmtId="0" fontId="9" fillId="2" borderId="23" applyNumberFormat="0" applyFont="1" applyFill="1" applyBorder="1" applyAlignment="1" applyProtection="0">
      <alignment vertical="top" wrapText="1"/>
    </xf>
    <xf numFmtId="0" fontId="0" fillId="2" borderId="25" applyNumberFormat="0" applyFont="1" applyFill="1" applyBorder="1" applyAlignment="1" applyProtection="0">
      <alignment vertical="top" wrapText="1"/>
    </xf>
    <xf numFmtId="0" fontId="0" fillId="2" borderId="26" applyNumberFormat="0" applyFont="1" applyFill="1" applyBorder="1" applyAlignment="1" applyProtection="0">
      <alignment vertical="top" wrapText="1"/>
    </xf>
    <xf numFmtId="60" fontId="9" borderId="21" applyNumberFormat="1" applyFont="1" applyFill="0" applyBorder="1" applyAlignment="1" applyProtection="0">
      <alignment vertical="top" wrapText="1"/>
    </xf>
    <xf numFmtId="60" fontId="10" borderId="25" applyNumberFormat="1" applyFont="1" applyFill="0" applyBorder="1" applyAlignment="1" applyProtection="0">
      <alignment vertical="top" wrapText="1"/>
    </xf>
    <xf numFmtId="0" fontId="5" fillId="6" borderId="26" applyNumberFormat="0" applyFont="1" applyFill="1" applyBorder="1" applyAlignment="1" applyProtection="0">
      <alignment vertical="top" wrapText="1"/>
    </xf>
    <xf numFmtId="0" fontId="2" fillId="2" borderId="20" applyNumberFormat="0" applyFont="1" applyFill="1" applyBorder="1" applyAlignment="1" applyProtection="0">
      <alignment vertical="top" wrapText="1"/>
    </xf>
    <xf numFmtId="0" fontId="9" fillId="2" borderId="27" applyNumberFormat="0" applyFont="1" applyFill="1" applyBorder="1" applyAlignment="1" applyProtection="0">
      <alignment vertical="top" wrapText="1"/>
    </xf>
    <xf numFmtId="0" fontId="5" fillId="2" borderId="25" applyNumberFormat="0" applyFont="1" applyFill="1" applyBorder="1" applyAlignment="1" applyProtection="0">
      <alignment vertical="top" wrapText="1"/>
    </xf>
    <xf numFmtId="0" fontId="5" fillId="2" borderId="26" applyNumberFormat="0" applyFont="1" applyFill="1" applyBorder="1" applyAlignment="1" applyProtection="0">
      <alignment vertical="top" wrapText="1"/>
    </xf>
    <xf numFmtId="49" fontId="2" fillId="4" borderId="28" applyNumberFormat="1" applyFont="1" applyFill="1" applyBorder="1" applyAlignment="1" applyProtection="0">
      <alignment vertical="top" wrapText="1"/>
    </xf>
    <xf numFmtId="0" fontId="0" borderId="29" applyNumberFormat="1" applyFont="1" applyFill="0" applyBorder="1" applyAlignment="1" applyProtection="0">
      <alignment vertical="top" wrapText="1"/>
    </xf>
    <xf numFmtId="0" fontId="0" borderId="30" applyNumberFormat="0" applyFont="1" applyFill="0" applyBorder="1" applyAlignment="1" applyProtection="0">
      <alignment vertical="top" wrapText="1"/>
    </xf>
    <xf numFmtId="0" fontId="2" fillId="4" borderId="28" applyNumberFormat="0" applyFont="1" applyFill="1" applyBorder="1" applyAlignment="1" applyProtection="0">
      <alignment vertical="top" wrapText="1"/>
    </xf>
    <xf numFmtId="59" fontId="9" borderId="29" applyNumberFormat="1" applyFont="1" applyFill="0" applyBorder="1" applyAlignment="1" applyProtection="0">
      <alignment vertical="top" wrapText="1"/>
    </xf>
    <xf numFmtId="0" fontId="8" fillId="5" borderId="31" applyNumberFormat="0" applyFont="1" applyFill="1" applyBorder="1" applyAlignment="1" applyProtection="0">
      <alignment vertical="top" wrapText="1"/>
    </xf>
    <xf numFmtId="0" fontId="2" fillId="2" borderId="28" applyNumberFormat="0" applyFont="1" applyFill="1" applyBorder="1" applyAlignment="1" applyProtection="0">
      <alignment vertical="top" wrapText="1"/>
    </xf>
    <xf numFmtId="0" fontId="9" fillId="2" borderId="29" applyNumberFormat="0" applyFont="1" applyFill="1" applyBorder="1" applyAlignment="1" applyProtection="0">
      <alignment vertical="top" wrapText="1"/>
    </xf>
    <xf numFmtId="0" fontId="9" fillId="2" borderId="32" applyNumberFormat="0" applyFont="1" applyFill="1" applyBorder="1" applyAlignment="1" applyProtection="0">
      <alignment vertical="top" wrapText="1"/>
    </xf>
    <xf numFmtId="0" fontId="8" fillId="5" borderId="33" applyNumberFormat="0" applyFont="1" applyFill="1" applyBorder="1" applyAlignment="1" applyProtection="0">
      <alignment vertical="top" wrapText="1"/>
    </xf>
    <xf numFmtId="0" fontId="9" fillId="2" borderId="25" applyNumberFormat="0" applyFont="1" applyFill="1" applyBorder="1" applyAlignment="1" applyProtection="0">
      <alignment vertical="top" wrapText="1"/>
    </xf>
    <xf numFmtId="0" fontId="9" fillId="2" borderId="26" applyNumberFormat="0" applyFont="1" applyFill="1" applyBorder="1" applyAlignment="1" applyProtection="0">
      <alignment vertical="top" wrapText="1"/>
    </xf>
    <xf numFmtId="49" fontId="2" fillId="4" borderId="34" applyNumberFormat="1" applyFont="1" applyFill="1" applyBorder="1" applyAlignment="1" applyProtection="0">
      <alignment vertical="top" wrapText="1"/>
    </xf>
    <xf numFmtId="0" fontId="0" borderId="35" applyNumberFormat="1" applyFont="1" applyFill="0" applyBorder="1" applyAlignment="1" applyProtection="0">
      <alignment vertical="top" wrapText="1"/>
    </xf>
    <xf numFmtId="0" fontId="0" borderId="36" applyNumberFormat="1" applyFont="1" applyFill="0" applyBorder="1" applyAlignment="1" applyProtection="0">
      <alignment vertical="top" wrapText="1"/>
    </xf>
    <xf numFmtId="0" fontId="0" borderId="37" applyNumberFormat="1" applyFont="1" applyFill="0" applyBorder="1" applyAlignment="1" applyProtection="0">
      <alignment vertical="top" wrapText="1"/>
    </xf>
    <xf numFmtId="0" fontId="0" fillId="5" borderId="38" applyNumberFormat="0" applyFont="1" applyFill="1" applyBorder="1" applyAlignment="1" applyProtection="0">
      <alignment vertical="top" wrapText="1"/>
    </xf>
    <xf numFmtId="0" fontId="0" borderId="39" applyNumberFormat="0" applyFont="1" applyFill="0" applyBorder="1" applyAlignment="1" applyProtection="0">
      <alignment vertical="top" wrapText="1"/>
    </xf>
    <xf numFmtId="0" fontId="0" fillId="6" borderId="40" applyNumberFormat="0" applyFont="1" applyFill="1" applyBorder="1" applyAlignment="1" applyProtection="0">
      <alignment vertical="top" wrapText="1"/>
    </xf>
    <xf numFmtId="0" fontId="2" fillId="4" borderId="41" applyNumberFormat="0" applyFont="1" applyFill="1" applyBorder="1" applyAlignment="1" applyProtection="0">
      <alignment vertical="top" wrapText="1"/>
    </xf>
    <xf numFmtId="59" fontId="9" borderId="42" applyNumberFormat="1" applyFont="1" applyFill="0" applyBorder="1" applyAlignment="1" applyProtection="0">
      <alignment vertical="top" wrapText="1"/>
    </xf>
    <xf numFmtId="59" fontId="9" borderId="43" applyNumberFormat="1" applyFont="1" applyFill="0" applyBorder="1" applyAlignment="1" applyProtection="0">
      <alignment vertical="top" wrapText="1"/>
    </xf>
    <xf numFmtId="59" fontId="9" borderId="44" applyNumberFormat="1" applyFont="1" applyFill="0" applyBorder="1" applyAlignment="1" applyProtection="0">
      <alignment vertical="top" wrapText="1"/>
    </xf>
    <xf numFmtId="0" fontId="0" fillId="5" borderId="45" applyNumberFormat="0" applyFont="1" applyFill="1" applyBorder="1" applyAlignment="1" applyProtection="0">
      <alignment vertical="top" wrapText="1"/>
    </xf>
    <xf numFmtId="59" fontId="10" borderId="46" applyNumberFormat="1" applyFont="1" applyFill="0" applyBorder="1" applyAlignment="1" applyProtection="0">
      <alignment vertical="top" wrapText="1"/>
    </xf>
    <xf numFmtId="0" fontId="5" fillId="6" borderId="47" applyNumberFormat="0" applyFont="1" applyFill="1" applyBorder="1" applyAlignment="1" applyProtection="0">
      <alignment vertical="top" wrapText="1"/>
    </xf>
    <xf numFmtId="0" fontId="2" fillId="4" borderId="48" applyNumberFormat="0" applyFont="1" applyFill="1" applyBorder="1" applyAlignment="1" applyProtection="0">
      <alignment vertical="top" wrapText="1"/>
    </xf>
    <xf numFmtId="0" fontId="0" borderId="49" applyNumberFormat="0" applyFont="1" applyFill="0" applyBorder="1" applyAlignment="1" applyProtection="0">
      <alignment vertical="top" wrapText="1"/>
    </xf>
    <xf numFmtId="0" fontId="0" borderId="50" applyNumberFormat="0" applyFont="1" applyFill="0" applyBorder="1" applyAlignment="1" applyProtection="0">
      <alignment vertical="top" wrapText="1"/>
    </xf>
    <xf numFmtId="0" fontId="0" borderId="51" applyNumberFormat="0" applyFont="1" applyFill="0" applyBorder="1" applyAlignment="1" applyProtection="0">
      <alignment vertical="top" wrapText="1"/>
    </xf>
    <xf numFmtId="0" fontId="0" fillId="5" borderId="52" applyNumberFormat="0" applyFont="1" applyFill="1" applyBorder="1" applyAlignment="1" applyProtection="0">
      <alignment vertical="top" wrapText="1"/>
    </xf>
    <xf numFmtId="0" fontId="0" borderId="53" applyNumberFormat="0" applyFont="1" applyFill="0" applyBorder="1" applyAlignment="1" applyProtection="0">
      <alignment vertical="top" wrapText="1"/>
    </xf>
    <xf numFmtId="0" fontId="0" fillId="6" borderId="54" applyNumberFormat="0" applyFont="1" applyFill="1" applyBorder="1" applyAlignment="1" applyProtection="0">
      <alignment vertical="top" wrapText="1"/>
    </xf>
    <xf numFmtId="49" fontId="11" fillId="7" borderId="20" applyNumberFormat="1" applyFont="1" applyFill="1" applyBorder="1" applyAlignment="1" applyProtection="0">
      <alignment horizontal="left" vertical="top" wrapText="1"/>
    </xf>
    <xf numFmtId="60" fontId="11" fillId="7" borderId="55" applyNumberFormat="1" applyFont="1" applyFill="1" applyBorder="1" applyAlignment="1" applyProtection="0">
      <alignment vertical="top" wrapText="1"/>
    </xf>
    <xf numFmtId="59" fontId="11" fillId="7" borderId="56" applyNumberFormat="1" applyFont="1" applyFill="1" applyBorder="1" applyAlignment="1" applyProtection="0">
      <alignment vertical="top" wrapText="1"/>
    </xf>
    <xf numFmtId="59" fontId="11" fillId="7" borderId="57" applyNumberFormat="1" applyFont="1" applyFill="1" applyBorder="1" applyAlignment="1" applyProtection="0">
      <alignment vertical="top" wrapText="1"/>
    </xf>
    <xf numFmtId="0" fontId="12" fillId="5" borderId="58" applyNumberFormat="0" applyFont="1" applyFill="1" applyBorder="1" applyAlignment="1" applyProtection="0">
      <alignment vertical="top" wrapText="1"/>
    </xf>
    <xf numFmtId="0" fontId="8" fillId="7" borderId="59" applyNumberFormat="0" applyFont="1" applyFill="1" applyBorder="1" applyAlignment="1" applyProtection="0">
      <alignment vertical="top" wrapText="1"/>
    </xf>
    <xf numFmtId="0" fontId="8" fillId="6" borderId="60" applyNumberFormat="0" applyFont="1" applyFill="1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0" fontId="0" borderId="22" applyNumberFormat="0" applyFont="1" applyFill="0" applyBorder="1" applyAlignment="1" applyProtection="0">
      <alignment vertical="top" wrapText="1"/>
    </xf>
    <xf numFmtId="0" fontId="0" borderId="23" applyNumberFormat="0" applyFont="1" applyFill="0" applyBorder="1" applyAlignment="1" applyProtection="0">
      <alignment vertical="top" wrapText="1"/>
    </xf>
    <xf numFmtId="0" fontId="0" fillId="5" borderId="61" applyNumberFormat="0" applyFont="1" applyFill="1" applyBorder="1" applyAlignment="1" applyProtection="0">
      <alignment vertical="top" wrapText="1"/>
    </xf>
    <xf numFmtId="0" fontId="0" borderId="62" applyNumberFormat="0" applyFont="1" applyFill="0" applyBorder="1" applyAlignment="1" applyProtection="0">
      <alignment vertical="top" wrapText="1"/>
    </xf>
    <xf numFmtId="0" fontId="0" fillId="6" borderId="63" applyNumberFormat="0" applyFont="1" applyFill="1" applyBorder="1" applyAlignment="1" applyProtection="0">
      <alignment vertical="top" wrapText="1"/>
    </xf>
    <xf numFmtId="49" fontId="6" fillId="4" borderId="20" applyNumberFormat="1" applyFont="1" applyFill="1" applyBorder="1" applyAlignment="1" applyProtection="0">
      <alignment vertical="top" wrapText="1"/>
    </xf>
    <xf numFmtId="60" fontId="6" fillId="6" borderId="26" applyNumberFormat="1" applyFont="1" applyFill="1" applyBorder="1" applyAlignment="1" applyProtection="0">
      <alignment vertical="top" wrapText="1"/>
    </xf>
    <xf numFmtId="0" fontId="0" borderId="64" applyNumberFormat="0" applyFont="1" applyFill="0" applyBorder="1" applyAlignment="1" applyProtection="0">
      <alignment vertical="top" wrapText="1"/>
    </xf>
    <xf numFmtId="49" fontId="13" fillId="4" borderId="20" applyNumberFormat="1" applyFont="1" applyFill="1" applyBorder="1" applyAlignment="1" applyProtection="0">
      <alignment horizontal="center" vertical="top" wrapText="1"/>
    </xf>
    <xf numFmtId="0" fontId="0" fillId="5" borderId="65" applyNumberFormat="0" applyFont="1" applyFill="1" applyBorder="1" applyAlignment="1" applyProtection="0">
      <alignment vertical="top" wrapText="1"/>
    </xf>
    <xf numFmtId="0" fontId="9" borderId="21" applyNumberFormat="0" applyFont="1" applyFill="0" applyBorder="1" applyAlignment="1" applyProtection="0">
      <alignment vertical="top" wrapText="1"/>
    </xf>
    <xf numFmtId="0" fontId="9" borderId="22" applyNumberFormat="0" applyFont="1" applyFill="0" applyBorder="1" applyAlignment="1" applyProtection="0">
      <alignment vertical="top" wrapText="1"/>
    </xf>
    <xf numFmtId="0" fontId="9" borderId="23" applyNumberFormat="0" applyFont="1" applyFill="0" applyBorder="1" applyAlignment="1" applyProtection="0">
      <alignment vertical="top" wrapText="1"/>
    </xf>
    <xf numFmtId="0" fontId="10" borderId="25" applyNumberFormat="0" applyFont="1" applyFill="0" applyBorder="1" applyAlignment="1" applyProtection="0">
      <alignment vertical="top" wrapText="1"/>
    </xf>
    <xf numFmtId="0" fontId="2" fillId="7" borderId="20" applyNumberFormat="0" applyFont="1" applyFill="1" applyBorder="1" applyAlignment="1" applyProtection="0">
      <alignment vertical="top" wrapText="1"/>
    </xf>
    <xf numFmtId="0" fontId="0" fillId="7" borderId="21" applyNumberFormat="0" applyFont="1" applyFill="1" applyBorder="1" applyAlignment="1" applyProtection="0">
      <alignment vertical="top" wrapText="1"/>
    </xf>
    <xf numFmtId="0" fontId="0" fillId="7" borderId="22" applyNumberFormat="0" applyFont="1" applyFill="1" applyBorder="1" applyAlignment="1" applyProtection="0">
      <alignment vertical="top" wrapText="1"/>
    </xf>
    <xf numFmtId="0" fontId="0" fillId="7" borderId="23" applyNumberFormat="0" applyFont="1" applyFill="1" applyBorder="1" applyAlignment="1" applyProtection="0">
      <alignment vertical="top" wrapText="1"/>
    </xf>
    <xf numFmtId="0" fontId="0" fillId="7" borderId="25" applyNumberFormat="0" applyFont="1" applyFill="1" applyBorder="1" applyAlignment="1" applyProtection="0">
      <alignment vertical="top" wrapText="1"/>
    </xf>
    <xf numFmtId="0" fontId="0" fillId="6" borderId="66" applyNumberFormat="0" applyFont="1" applyFill="1" applyBorder="1" applyAlignment="1" applyProtection="0">
      <alignment vertical="top" wrapText="1"/>
    </xf>
    <xf numFmtId="0" fontId="0" fillId="6" borderId="67" applyNumberFormat="0" applyFont="1" applyFill="1" applyBorder="1" applyAlignment="1" applyProtection="0">
      <alignment vertical="top" wrapText="1"/>
    </xf>
    <xf numFmtId="60" fontId="6" fillId="6" borderId="6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d5d5d5"/>
      <rgbColor rgb="ffbdc0bf"/>
      <rgbColor rgb="ffadabad"/>
      <rgbColor rgb="ff3f3f3f"/>
      <rgbColor rgb="ffadadad"/>
      <rgbColor rgb="ffed220b"/>
      <rgbColor rgb="ff004c7f"/>
      <rgbColor rgb="ffdbdbdb"/>
      <rgbColor rgb="ffd8d8d8"/>
      <rgbColor rgb="ff5e5e5e"/>
      <rgbColor rgb="fffefb66"/>
      <rgbColor rgb="ff00a89c"/>
      <rgbColor rgb="ff919191"/>
      <rgbColor rgb="fffefefe"/>
      <rgbColor rgb="ff56c1fe"/>
      <rgbColor rgb="ff0075b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3:G43"/>
  <sheetViews>
    <sheetView workbookViewId="0" showGridLines="0" defaultGridColor="1">
      <pane topLeftCell="B5" xSplit="1" ySplit="4" activePane="bottomRight" state="frozen"/>
    </sheetView>
  </sheetViews>
  <sheetFormatPr defaultColWidth="28.674" defaultRowHeight="19.9" customHeight="1" outlineLevelRow="0" outlineLevelCol="0"/>
  <cols>
    <col min="1" max="1" width="28.6875" style="1" customWidth="1"/>
    <col min="2" max="6" width="16.3516" style="1" customWidth="1"/>
    <col min="7" max="7" width="18.8594" style="1" customWidth="1"/>
    <col min="8" max="256" width="28.6875" style="1" customWidth="1"/>
  </cols>
  <sheetData>
    <row r="1" ht="8.3" customHeight="1"/>
    <row r="2" ht="19.65" customHeight="1">
      <c r="A2" t="s" s="2">
        <v>0</v>
      </c>
      <c r="B2" s="2"/>
      <c r="C2" s="2"/>
      <c r="D2" s="2"/>
      <c r="E2" s="2"/>
      <c r="F2" s="2"/>
      <c r="G2" s="2"/>
    </row>
    <row r="3" ht="106.05" customHeight="1">
      <c r="A3" s="3"/>
      <c r="B3" t="s" s="4">
        <v>1</v>
      </c>
      <c r="C3" s="5"/>
      <c r="D3" s="5"/>
      <c r="E3" s="5"/>
      <c r="F3" s="6"/>
      <c r="G3" s="7"/>
    </row>
    <row r="4" ht="25.1" customHeight="1">
      <c r="A4" s="8"/>
      <c r="B4" t="s" s="9">
        <v>2</v>
      </c>
      <c r="C4" t="s" s="10">
        <v>3</v>
      </c>
      <c r="D4" t="s" s="11">
        <v>4</v>
      </c>
      <c r="E4" s="12"/>
      <c r="F4" t="s" s="13">
        <v>5</v>
      </c>
      <c r="G4" t="s" s="14">
        <v>6</v>
      </c>
    </row>
    <row r="5" ht="20.25" customHeight="1">
      <c r="A5" t="s" s="15">
        <v>7</v>
      </c>
      <c r="B5" s="16"/>
      <c r="C5" s="17"/>
      <c r="D5" s="18"/>
      <c r="E5" s="19"/>
      <c r="F5" s="20"/>
      <c r="G5" s="21"/>
    </row>
    <row r="6" ht="32.05" customHeight="1">
      <c r="A6" t="s" s="22">
        <v>8</v>
      </c>
      <c r="B6" s="23">
        <v>1330</v>
      </c>
      <c r="C6" s="24">
        <v>3</v>
      </c>
      <c r="D6" s="25">
        <v>0</v>
      </c>
      <c r="E6" s="26"/>
      <c r="F6" s="27"/>
      <c r="G6" s="28"/>
    </row>
    <row r="7" ht="20.05" customHeight="1">
      <c r="A7" s="29"/>
      <c r="B7" s="30">
        <f>B6*DOLLAR(0.6)</f>
        <v>798</v>
      </c>
      <c r="C7" s="31">
        <f>C6*DOLLAR(100)</f>
        <v>300</v>
      </c>
      <c r="D7" s="32">
        <f>D6*DOLLAR(75)</f>
        <v>0</v>
      </c>
      <c r="E7" s="26"/>
      <c r="F7" s="33">
        <f>SUM(B7:D7)</f>
        <v>1098</v>
      </c>
      <c r="G7" s="34"/>
    </row>
    <row r="8" ht="20.05" customHeight="1">
      <c r="A8" s="29"/>
      <c r="B8" s="35"/>
      <c r="C8" s="36"/>
      <c r="D8" s="37"/>
      <c r="E8" s="26"/>
      <c r="F8" s="38"/>
      <c r="G8" s="39"/>
    </row>
    <row r="9" ht="32.05" customHeight="1">
      <c r="A9" t="s" s="22">
        <v>9</v>
      </c>
      <c r="B9" s="23">
        <v>285</v>
      </c>
      <c r="C9" s="24">
        <v>0</v>
      </c>
      <c r="D9" s="25">
        <v>2</v>
      </c>
      <c r="E9" s="26"/>
      <c r="F9" s="27"/>
      <c r="G9" s="28"/>
    </row>
    <row r="10" ht="20.05" customHeight="1">
      <c r="A10" s="29"/>
      <c r="B10" s="40">
        <f>B9*DOLLAR(1.45)</f>
        <v>413.25</v>
      </c>
      <c r="C10" s="31">
        <f>C9*DOLLAR(100)</f>
        <v>0</v>
      </c>
      <c r="D10" s="32">
        <f>D9*DOLLAR(75)</f>
        <v>150</v>
      </c>
      <c r="E10" s="26"/>
      <c r="F10" s="41">
        <f>SUM(B10:D10)</f>
        <v>563.25</v>
      </c>
      <c r="G10" s="42"/>
    </row>
    <row r="11" ht="20.05" customHeight="1">
      <c r="A11" s="43"/>
      <c r="B11" s="35"/>
      <c r="C11" s="36"/>
      <c r="D11" s="37"/>
      <c r="E11" s="26"/>
      <c r="F11" s="38"/>
      <c r="G11" s="39"/>
    </row>
    <row r="12" ht="32.05" customHeight="1">
      <c r="A12" t="s" s="22">
        <v>10</v>
      </c>
      <c r="B12" s="23">
        <v>0</v>
      </c>
      <c r="C12" s="24">
        <v>0</v>
      </c>
      <c r="D12" s="25">
        <v>0</v>
      </c>
      <c r="E12" s="26"/>
      <c r="F12" s="27"/>
      <c r="G12" s="28"/>
    </row>
    <row r="13" ht="20.05" customHeight="1">
      <c r="A13" s="29"/>
      <c r="B13" s="30">
        <f>B12*DOLLAR(0.95)</f>
        <v>0</v>
      </c>
      <c r="C13" s="31">
        <f>C12*DOLLAR(100)</f>
        <v>0</v>
      </c>
      <c r="D13" s="32">
        <f>D12*DOLLAR(75)</f>
        <v>0</v>
      </c>
      <c r="E13" s="26"/>
      <c r="F13" s="33">
        <f>SUM(B13:D13)</f>
        <v>0</v>
      </c>
      <c r="G13" s="42"/>
    </row>
    <row r="14" ht="20.05" customHeight="1">
      <c r="A14" s="29"/>
      <c r="B14" s="44"/>
      <c r="C14" s="36"/>
      <c r="D14" s="37"/>
      <c r="E14" s="26"/>
      <c r="F14" s="45"/>
      <c r="G14" s="46"/>
    </row>
    <row r="15" ht="32.25" customHeight="1">
      <c r="A15" t="s" s="47">
        <v>11</v>
      </c>
      <c r="B15" s="48">
        <v>0</v>
      </c>
      <c r="C15" s="24">
        <v>0</v>
      </c>
      <c r="D15" s="25">
        <v>0</v>
      </c>
      <c r="E15" s="49"/>
      <c r="F15" s="27"/>
      <c r="G15" s="28"/>
    </row>
    <row r="16" ht="20.45" customHeight="1">
      <c r="A16" s="50"/>
      <c r="B16" s="51">
        <f>B15*DOLLAR(0.8)</f>
        <v>0</v>
      </c>
      <c r="C16" s="31">
        <f>C15*DOLLAR(100)</f>
        <v>0</v>
      </c>
      <c r="D16" s="32">
        <f>D15*DOLLAR(75)</f>
        <v>0</v>
      </c>
      <c r="E16" s="52"/>
      <c r="F16" s="33">
        <f>SUM(B16:D16)</f>
        <v>0</v>
      </c>
      <c r="G16" s="42"/>
    </row>
    <row r="17" ht="20.55" customHeight="1">
      <c r="A17" s="53"/>
      <c r="B17" s="54"/>
      <c r="C17" s="55"/>
      <c r="D17" s="37"/>
      <c r="E17" s="56"/>
      <c r="F17" s="57"/>
      <c r="G17" s="58"/>
    </row>
    <row r="18" ht="32.7" customHeight="1">
      <c r="A18" t="s" s="59">
        <v>12</v>
      </c>
      <c r="B18" s="60">
        <v>0</v>
      </c>
      <c r="C18" s="61">
        <v>0</v>
      </c>
      <c r="D18" s="62">
        <v>0</v>
      </c>
      <c r="E18" s="63"/>
      <c r="F18" s="64"/>
      <c r="G18" s="65"/>
    </row>
    <row r="19" ht="20.7" customHeight="1">
      <c r="A19" s="66"/>
      <c r="B19" s="67">
        <f>B18*DOLLAR(0.75)</f>
        <v>0</v>
      </c>
      <c r="C19" s="68">
        <f>C18*DOLLAR(100)</f>
        <v>0</v>
      </c>
      <c r="D19" s="69">
        <f>D18*DOLLAR(75)</f>
        <v>0</v>
      </c>
      <c r="E19" s="70"/>
      <c r="F19" s="71">
        <f>SUM(B19:D19)</f>
        <v>0</v>
      </c>
      <c r="G19" s="72"/>
    </row>
    <row r="20" ht="21.2" customHeight="1">
      <c r="A20" s="73"/>
      <c r="B20" s="74"/>
      <c r="C20" s="75"/>
      <c r="D20" s="76"/>
      <c r="E20" s="77"/>
      <c r="F20" s="78"/>
      <c r="G20" s="79"/>
    </row>
    <row r="21" ht="21.2" customHeight="1">
      <c r="A21" t="s" s="80">
        <v>5</v>
      </c>
      <c r="B21" s="81">
        <f>SUM(B10,B13,B16,B19,B7)</f>
        <v>1211.25</v>
      </c>
      <c r="C21" s="82">
        <f>SUM(C7,C10,C13,C16,C19)</f>
        <v>300</v>
      </c>
      <c r="D21" s="83">
        <f>SUM(D7,D10,D13,D16,D19)</f>
        <v>150</v>
      </c>
      <c r="E21" s="84"/>
      <c r="F21" s="85"/>
      <c r="G21" s="86"/>
    </row>
    <row r="22" ht="20.35" customHeight="1">
      <c r="A22" s="29"/>
      <c r="B22" s="87"/>
      <c r="C22" s="88"/>
      <c r="D22" s="89"/>
      <c r="E22" s="90"/>
      <c r="F22" s="91"/>
      <c r="G22" s="92"/>
    </row>
    <row r="23" ht="24.9" customHeight="1">
      <c r="A23" t="s" s="93">
        <v>6</v>
      </c>
      <c r="B23" s="87"/>
      <c r="C23" s="88"/>
      <c r="D23" s="89"/>
      <c r="E23" s="26"/>
      <c r="F23" s="27"/>
      <c r="G23" s="94">
        <f>SUM(F5:F22)</f>
        <v>1661.25</v>
      </c>
    </row>
    <row r="24" ht="20.05" customHeight="1">
      <c r="A24" s="29"/>
      <c r="B24" s="87"/>
      <c r="C24" s="88"/>
      <c r="D24" s="89"/>
      <c r="E24" s="95"/>
      <c r="F24" s="27"/>
      <c r="G24" s="28"/>
    </row>
    <row r="25" ht="20.05" customHeight="1">
      <c r="A25" t="s" s="96">
        <v>13</v>
      </c>
      <c r="B25" s="87"/>
      <c r="C25" s="88"/>
      <c r="D25" s="89"/>
      <c r="E25" s="97"/>
      <c r="F25" s="27"/>
      <c r="G25" s="28"/>
    </row>
    <row r="26" ht="32.05" customHeight="1">
      <c r="A26" t="s" s="22">
        <v>14</v>
      </c>
      <c r="B26" s="23">
        <v>0</v>
      </c>
      <c r="C26" s="24">
        <v>0</v>
      </c>
      <c r="D26" s="25">
        <v>0</v>
      </c>
      <c r="E26" s="97"/>
      <c r="F26" s="27"/>
      <c r="G26" s="28"/>
    </row>
    <row r="27" ht="20.05" customHeight="1">
      <c r="A27" s="29"/>
      <c r="B27" s="30">
        <f>B26*DOLLAR(6.25)</f>
        <v>0</v>
      </c>
      <c r="C27" s="31">
        <f>C26*DOLLAR(100)</f>
        <v>0</v>
      </c>
      <c r="D27" s="32">
        <f>D26*DOLLAR(75)</f>
        <v>0</v>
      </c>
      <c r="E27" s="97"/>
      <c r="F27" s="33">
        <f>SUM(B27:D27)</f>
        <v>0</v>
      </c>
      <c r="G27" s="28"/>
    </row>
    <row r="28" ht="20.05" customHeight="1">
      <c r="A28" s="29"/>
      <c r="B28" s="87"/>
      <c r="C28" s="88"/>
      <c r="D28" s="89"/>
      <c r="E28" s="97"/>
      <c r="F28" s="27"/>
      <c r="G28" s="28"/>
    </row>
    <row r="29" ht="32.05" customHeight="1">
      <c r="A29" t="s" s="22">
        <v>15</v>
      </c>
      <c r="B29" s="23">
        <v>0</v>
      </c>
      <c r="C29" s="24">
        <v>0</v>
      </c>
      <c r="D29" s="25">
        <v>0</v>
      </c>
      <c r="E29" s="97"/>
      <c r="F29" s="27"/>
      <c r="G29" s="28"/>
    </row>
    <row r="30" ht="20.05" customHeight="1">
      <c r="A30" s="29"/>
      <c r="B30" s="30">
        <f>B29*DOLLAR(6.45)</f>
        <v>0</v>
      </c>
      <c r="C30" s="31">
        <f>C29*DOLLAR(100)</f>
        <v>0</v>
      </c>
      <c r="D30" s="32">
        <f>D29*DOLLAR(75)</f>
        <v>0</v>
      </c>
      <c r="E30" s="97"/>
      <c r="F30" s="33">
        <f>SUM(B30:D30)</f>
        <v>0</v>
      </c>
      <c r="G30" s="28"/>
    </row>
    <row r="31" ht="20.05" customHeight="1">
      <c r="A31" s="29"/>
      <c r="B31" s="87"/>
      <c r="C31" s="88"/>
      <c r="D31" s="89"/>
      <c r="E31" s="97"/>
      <c r="F31" s="27"/>
      <c r="G31" s="28"/>
    </row>
    <row r="32" ht="32.05" customHeight="1">
      <c r="A32" t="s" s="22">
        <v>16</v>
      </c>
      <c r="B32" s="23">
        <v>1350</v>
      </c>
      <c r="C32" s="24">
        <v>3</v>
      </c>
      <c r="D32" s="25">
        <v>2</v>
      </c>
      <c r="E32" s="97"/>
      <c r="F32" s="27"/>
      <c r="G32" s="28"/>
    </row>
    <row r="33" ht="20.05" customHeight="1">
      <c r="A33" s="29"/>
      <c r="B33" s="30">
        <f>B32*DOLLAR(6.68)</f>
        <v>9018</v>
      </c>
      <c r="C33" s="31">
        <f>C32*DOLLAR(100)</f>
        <v>300</v>
      </c>
      <c r="D33" s="32">
        <f>D32*DOLLAR(75)</f>
        <v>150</v>
      </c>
      <c r="E33" s="97"/>
      <c r="F33" s="33">
        <f>SUM(B33:D33)</f>
        <v>9468</v>
      </c>
      <c r="G33" s="28"/>
    </row>
    <row r="34" ht="20.05" customHeight="1">
      <c r="A34" s="29"/>
      <c r="B34" s="87"/>
      <c r="C34" s="88"/>
      <c r="D34" s="89"/>
      <c r="E34" s="97"/>
      <c r="F34" s="27"/>
      <c r="G34" s="28"/>
    </row>
    <row r="35" ht="32.05" customHeight="1">
      <c r="A35" t="s" s="22">
        <v>17</v>
      </c>
      <c r="B35" s="23">
        <v>0</v>
      </c>
      <c r="C35" s="24">
        <v>0</v>
      </c>
      <c r="D35" s="25">
        <v>0</v>
      </c>
      <c r="E35" s="97"/>
      <c r="F35" s="27"/>
      <c r="G35" s="28"/>
    </row>
    <row r="36" ht="20.05" customHeight="1">
      <c r="A36" s="29"/>
      <c r="B36" s="30">
        <f>B35*DOLLAR(6.89)</f>
        <v>0</v>
      </c>
      <c r="C36" s="31">
        <f>C35*DOLLAR(100)</f>
        <v>0</v>
      </c>
      <c r="D36" s="32">
        <f>D35*DOLLAR(75)</f>
        <v>0</v>
      </c>
      <c r="E36" s="97"/>
      <c r="F36" s="33">
        <f>SUM(B36:D36)</f>
        <v>0</v>
      </c>
      <c r="G36" s="28"/>
    </row>
    <row r="37" ht="20.05" customHeight="1">
      <c r="A37" s="29"/>
      <c r="B37" s="98"/>
      <c r="C37" s="99"/>
      <c r="D37" s="100"/>
      <c r="E37" s="97"/>
      <c r="F37" s="101"/>
      <c r="G37" s="28"/>
    </row>
    <row r="38" ht="20.05" customHeight="1">
      <c r="A38" t="s" s="22">
        <v>18</v>
      </c>
      <c r="B38" s="23">
        <v>1350</v>
      </c>
      <c r="C38" s="24">
        <v>3</v>
      </c>
      <c r="D38" s="25">
        <v>2</v>
      </c>
      <c r="E38" s="97"/>
      <c r="F38" s="101"/>
      <c r="G38" s="28"/>
    </row>
    <row r="39" ht="20.05" customHeight="1">
      <c r="A39" s="29"/>
      <c r="B39" s="30">
        <f>B38*DOLLAR(0.7)</f>
        <v>944.9999999999999</v>
      </c>
      <c r="C39" s="31">
        <f>C38*DOLLAR(15)</f>
        <v>45</v>
      </c>
      <c r="D39" s="32">
        <f>D38*DOLLAR(25)</f>
        <v>50</v>
      </c>
      <c r="E39" s="97"/>
      <c r="F39" s="33">
        <f>SUM(B39,C39,D39)</f>
        <v>1040</v>
      </c>
      <c r="G39" s="28"/>
    </row>
    <row r="40" ht="20.05" customHeight="1">
      <c r="A40" s="29"/>
      <c r="B40" s="87"/>
      <c r="C40" s="99"/>
      <c r="D40" s="100"/>
      <c r="E40" s="97"/>
      <c r="F40" s="101"/>
      <c r="G40" s="28"/>
    </row>
    <row r="41" ht="20.05" customHeight="1">
      <c r="A41" s="102"/>
      <c r="B41" s="103"/>
      <c r="C41" s="104"/>
      <c r="D41" s="105"/>
      <c r="E41" s="97"/>
      <c r="F41" s="106"/>
      <c r="G41" s="107"/>
    </row>
    <row r="42" ht="20.05" customHeight="1">
      <c r="A42" s="29"/>
      <c r="B42" s="87"/>
      <c r="C42" s="88"/>
      <c r="D42" s="89"/>
      <c r="E42" s="97"/>
      <c r="F42" s="27"/>
      <c r="G42" s="108"/>
    </row>
    <row r="43" ht="24.9" customHeight="1">
      <c r="A43" t="s" s="93">
        <v>6</v>
      </c>
      <c r="B43" s="87"/>
      <c r="C43" s="88"/>
      <c r="D43" s="89"/>
      <c r="E43" s="97"/>
      <c r="F43" s="27"/>
      <c r="G43" s="109">
        <f>SUM(G23,F27:F40)</f>
        <v>12169.25</v>
      </c>
    </row>
  </sheetData>
  <mergeCells count="5">
    <mergeCell ref="A2:G2"/>
    <mergeCell ref="A3:A4"/>
    <mergeCell ref="B3:F3"/>
    <mergeCell ref="E5:E15"/>
    <mergeCell ref="E22:E24"/>
  </mergeCells>
  <pageMargins left="0.5" right="0.5" top="0.75" bottom="0.75" header="0.277778" footer="0.277778"/>
  <pageSetup firstPageNumber="1" fitToHeight="1" fitToWidth="1" scale="69" useFirstPageNumber="0" orientation="portrait" pageOrder="downThenOver"/>
  <headerFooter>
    <oddFooter>&amp;L&amp;"Helvetica Neue,Regular"&amp;12&amp;K000000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